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hall.local\ns-clerks\common\"/>
    </mc:Choice>
  </mc:AlternateContent>
  <xr:revisionPtr revIDLastSave="0" documentId="8_{03B89FCF-6EB4-4172-A0B1-BDEA381DED85}" xr6:coauthVersionLast="47" xr6:coauthVersionMax="47" xr10:uidLastSave="{00000000-0000-0000-0000-000000000000}"/>
  <bookViews>
    <workbookView xWindow="-120" yWindow="-120" windowWidth="29040" windowHeight="15840" xr2:uid="{407CD083-5BFD-4BF9-8427-D040EC6301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2" i="1"/>
  <c r="F39" i="1"/>
  <c r="E42" i="1"/>
  <c r="F43" i="1"/>
  <c r="G43" i="1"/>
  <c r="E12" i="1"/>
  <c r="E16" i="1"/>
  <c r="E44" i="1"/>
  <c r="D44" i="1"/>
  <c r="C44" i="1"/>
  <c r="G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E26" i="1"/>
  <c r="C26" i="1"/>
  <c r="E24" i="1"/>
  <c r="E20" i="1"/>
  <c r="D47" i="1" l="1"/>
  <c r="E47" i="1"/>
  <c r="G44" i="1"/>
  <c r="F44" i="1"/>
  <c r="C47" i="1"/>
  <c r="F26" i="1"/>
  <c r="G26" i="1"/>
  <c r="F47" i="1" l="1"/>
  <c r="G47" i="1"/>
</calcChain>
</file>

<file path=xl/sharedStrings.xml><?xml version="1.0" encoding="utf-8"?>
<sst xmlns="http://schemas.openxmlformats.org/spreadsheetml/2006/main" count="55" uniqueCount="34">
  <si>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</si>
  <si>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</si>
  <si>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</si>
  <si>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</si>
  <si>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</si>
  <si>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</si>
  <si>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</si>
  <si>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</si>
  <si>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</si>
  <si>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</si>
  <si>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</si>
  <si>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</si>
  <si>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</si>
  <si>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</si>
  <si>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</si>
  <si>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</si>
  <si>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</si>
  <si>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</si>
  <si>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</si>
  <si>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</si>
  <si>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</si>
  <si>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</si>
  <si>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</si>
  <si>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</si>
  <si>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</si>
  <si>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</si>
  <si>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</si>
  <si>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</si>
  <si>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</si>
  <si>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</si>
  <si>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</si>
  <si>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</si>
  <si>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ARPA</t>
  </si>
  <si>
    <t>Treasurer Financial Report for Quarter Ending 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</si>
</sst>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  <xf numFmtId="44" fontId="4" fillId="0" borderId="1" xfId="1" applyFont="1" applyBorder="1"/>
    <xf numFmtId="44" fontId="3" fillId="0" borderId="9" xfId="1" applyFont="1" applyFill="1" applyBorder="1"/>
    <xf numFmtId="44" fontId="3" fillId="0" borderId="10" xfId="1" applyFont="1" applyFill="1" applyBorder="1"/>
    <xf numFmtId="9" fontId="3" fillId="0" borderId="10" xfId="2" applyFont="1" applyFill="1" applyBorder="1"/>
    <xf numFmtId="9" fontId="3" fillId="0" borderId="11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2"/>
  <sheetViews>
    <sheetView tabSelected="1" zoomScale="140" zoomScaleNormal="140" workbookViewId="0">
      <selection activeCell="E40" sqref="E40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33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3455988</v>
      </c>
      <c r="D9" s="37">
        <v>2022337.65</v>
      </c>
      <c r="E9" s="37">
        <v>1928640.19</v>
      </c>
      <c r="F9" s="38">
        <f>SUM(D9/C9)</f>
        <v>0.58516917593463869</v>
      </c>
      <c r="G9" s="39">
        <f>SUM(E9/C9)</f>
        <v>0.55805754823222764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1277684.58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41798.480000000003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609157.12999999989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938484</v>
      </c>
      <c r="D13" s="3">
        <v>632806.84</v>
      </c>
      <c r="E13" s="3">
        <v>324243.18</v>
      </c>
      <c r="F13" s="4">
        <f>SUM(D13/C13)</f>
        <v>0.67428623183772973</v>
      </c>
      <c r="G13" s="27">
        <f>SUM(E13/C13)</f>
        <v>0.34549675860217116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82875.759999999995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5340.96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236026.46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305066</v>
      </c>
      <c r="D17" s="3">
        <v>239798.23</v>
      </c>
      <c r="E17" s="3">
        <v>130565.93</v>
      </c>
      <c r="F17" s="4">
        <f>SUM(D17/C17)</f>
        <v>0.786053608071696</v>
      </c>
      <c r="G17" s="27">
        <f>SUM(E17/C17)</f>
        <v>0.42799240164423435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88339.81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4973.5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37252.619999999995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140332</v>
      </c>
      <c r="D21" s="3">
        <v>62481.27</v>
      </c>
      <c r="E21" s="3">
        <v>75881.17</v>
      </c>
      <c r="F21" s="4">
        <f>SUM(D21/C21)</f>
        <v>0.44523893338654047</v>
      </c>
      <c r="G21" s="27">
        <f>SUM(E21/C21)</f>
        <v>0.5407260639055953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65273.79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1587.28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9020.0999999999967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5000</v>
      </c>
      <c r="D25" s="33">
        <v>4423.46</v>
      </c>
      <c r="E25" s="33">
        <v>0</v>
      </c>
      <c r="F25" s="34">
        <f>SUM(D25/C25)</f>
        <v>0.88469200000000003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4844870</v>
      </c>
      <c r="D26" s="22">
        <f>SUM(D9+D13+D17+D21+D25)</f>
        <v>2961847.4499999997</v>
      </c>
      <c r="E26" s="22">
        <f>SUM(E9+E13+E17+E21+E25)</f>
        <v>2459330.4700000002</v>
      </c>
      <c r="F26" s="23">
        <f>SUM(D26/C26)</f>
        <v>0.61133682637511422</v>
      </c>
      <c r="G26" s="24">
        <f>SUM(E26/C26)</f>
        <v>0.50761536842061816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2040300</v>
      </c>
      <c r="D29" s="19">
        <v>1092733.5900000001</v>
      </c>
      <c r="E29" s="19">
        <v>635000.54</v>
      </c>
      <c r="F29" s="20">
        <f>SUM(D29/C29)</f>
        <v>0.53557495956476997</v>
      </c>
      <c r="G29" s="41">
        <f>SUM(E29/C29)</f>
        <v>0.31122900553840122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363285.59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22222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SUM(E29-E30-E31-E33)</f>
        <v>208697.27000000002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40795.68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2483800</v>
      </c>
      <c r="D34" s="3">
        <v>1619540.65</v>
      </c>
      <c r="E34" s="3">
        <v>736670.28</v>
      </c>
      <c r="F34" s="4">
        <f>SUM(D34/C34)</f>
        <v>0.65204148884773327</v>
      </c>
      <c r="G34" s="27">
        <f>SUM(E34/C34)</f>
        <v>0.29659001529913842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303318.23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29629.32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SUM(E34-E35-E36-E38)</f>
        <v>286140.72000000003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117582.01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730050</v>
      </c>
      <c r="D39" s="3">
        <v>380480.25</v>
      </c>
      <c r="E39" s="3">
        <v>379009.64</v>
      </c>
      <c r="F39" s="4">
        <f>SUM(D39/C39)</f>
        <v>0.5211701253338813</v>
      </c>
      <c r="G39" s="27">
        <f>SUM(E39/C39)</f>
        <v>0.51915572905965346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40160.480000000003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317.45999999999998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338531.7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49" t="s">
        <v>8</v>
      </c>
      <c r="C43" s="3">
        <v>27000</v>
      </c>
      <c r="D43" s="3">
        <v>9077.93</v>
      </c>
      <c r="E43" s="3">
        <v>937.54</v>
      </c>
      <c r="F43" s="4">
        <f>SUM(D43/C43)</f>
        <v>0.33621962962962965</v>
      </c>
      <c r="G43" s="27">
        <f>SUM(E43/C43)</f>
        <v>3.4723703703703701E-2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5281150</v>
      </c>
      <c r="D44" s="22">
        <f>SUM(D29+D34+D39+D43)</f>
        <v>3101832.4200000004</v>
      </c>
      <c r="E44" s="22">
        <f>SUM(E29+E34+E39+E43)</f>
        <v>1751618</v>
      </c>
      <c r="F44" s="23">
        <f>SUM(D44/C44)</f>
        <v>0.58734033685844944</v>
      </c>
      <c r="G44" s="24">
        <f>SUM(E44/C44)</f>
        <v>0.33167359381952793</v>
      </c>
      <c r="H44" s="5"/>
    </row>
    <row r="45" spans="1:8" s="15" customFormat="1" ht="13.5" thickBot="1" x14ac:dyDescent="0.25">
      <c r="A45" s="50" t="s">
        <v>32</v>
      </c>
      <c r="B45" s="51"/>
      <c r="C45" s="51">
        <v>0</v>
      </c>
      <c r="D45" s="51">
        <v>24691.11</v>
      </c>
      <c r="E45" s="51">
        <v>60907.61</v>
      </c>
      <c r="F45" s="52"/>
      <c r="G45" s="53"/>
      <c r="H45" s="5"/>
    </row>
    <row r="46" spans="1:8" s="15" customFormat="1" ht="13.5" thickBot="1" x14ac:dyDescent="0.25">
      <c r="A46" s="32" t="s">
        <v>20</v>
      </c>
      <c r="B46" s="33"/>
      <c r="C46" s="33">
        <v>15500</v>
      </c>
      <c r="D46" s="33">
        <v>34633.75</v>
      </c>
      <c r="E46" s="33">
        <v>5216.25</v>
      </c>
      <c r="F46" s="34"/>
      <c r="G46" s="35"/>
      <c r="H46" s="5"/>
    </row>
    <row r="47" spans="1:8" s="15" customFormat="1" ht="13.5" thickBot="1" x14ac:dyDescent="0.25">
      <c r="A47" s="21" t="s">
        <v>26</v>
      </c>
      <c r="B47" s="22"/>
      <c r="C47" s="22">
        <f>SUM(C44+C26+C46)</f>
        <v>10141520</v>
      </c>
      <c r="D47" s="22">
        <f>SUM(D44+D26+D45+D46)</f>
        <v>6123004.7300000004</v>
      </c>
      <c r="E47" s="22">
        <f>SUM(E44+E26+E45+E46)</f>
        <v>4277072.330000001</v>
      </c>
      <c r="F47" s="23">
        <f>SUM(D47/C47)</f>
        <v>0.60375611644013916</v>
      </c>
      <c r="G47" s="24">
        <f>SUM(E47/C47)</f>
        <v>0.42173878570470708</v>
      </c>
      <c r="H47" s="5"/>
    </row>
    <row r="48" spans="1:8" s="15" customFormat="1" ht="12.75" x14ac:dyDescent="0.2">
      <c r="A48" s="10" t="s">
        <v>30</v>
      </c>
      <c r="B48" s="10"/>
      <c r="C48" s="10"/>
      <c r="D48" s="10"/>
      <c r="E48" s="11"/>
      <c r="F48" s="11"/>
      <c r="G48" s="12"/>
    </row>
    <row r="49" spans="1:8" s="15" customFormat="1" ht="12.75" x14ac:dyDescent="0.2">
      <c r="A49" s="10" t="s">
        <v>31</v>
      </c>
      <c r="C49" s="10"/>
      <c r="D49" s="10"/>
      <c r="E49" s="10"/>
      <c r="F49" s="10"/>
      <c r="G49" s="12"/>
    </row>
    <row r="50" spans="1:8" s="15" customFormat="1" ht="12.75" x14ac:dyDescent="0.2">
      <c r="A50" s="10" t="s">
        <v>24</v>
      </c>
      <c r="B50" s="10"/>
      <c r="C50" s="10"/>
      <c r="D50" s="10"/>
      <c r="E50" s="11"/>
      <c r="F50" s="11"/>
      <c r="G50" s="12"/>
    </row>
    <row r="51" spans="1:8" x14ac:dyDescent="0.25">
      <c r="A51" s="9"/>
      <c r="B51" s="9"/>
      <c r="C51" s="9"/>
      <c r="D51" s="9"/>
      <c r="E51" s="9"/>
      <c r="F51" s="8"/>
      <c r="G51" s="8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2023-10-20T22:05:26Z</cp:lastPrinted>
  <dcterms:created xsi:type="dcterms:W3CDTF">2020-04-21T20:57:38Z</dcterms:created>
  <dcterms:modified xsi:type="dcterms:W3CDTF">2024-04-15T19:53:34Z</dcterms:modified>
</cp:coreProperties>
</file>