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hall.local\ns-clerks\common\"/>
    </mc:Choice>
  </mc:AlternateContent>
  <xr:revisionPtr revIDLastSave="0" documentId="8_{DA243D26-7118-4D3E-81D6-7A6690152F2F}" xr6:coauthVersionLast="47" xr6:coauthVersionMax="47" xr10:uidLastSave="{00000000-0000-0000-0000-000000000000}"/>
  <bookViews>
    <workbookView xWindow="3015" yWindow="675" windowWidth="27645" windowHeight="15600" xr2:uid="{407CD083-5BFD-4BF9-8427-D040EC6301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35" i="1" l="1"/>
  <c r="E30" i="1"/>
  <c r="F37" i="1"/>
  <c r="E40" i="1"/>
  <c r="F41" i="1"/>
  <c r="G41" i="1"/>
  <c r="E10" i="1"/>
  <c r="E14" i="1"/>
  <c r="E45" i="1"/>
  <c r="D45" i="1"/>
  <c r="C45" i="1"/>
  <c r="G37" i="1"/>
  <c r="G32" i="1"/>
  <c r="F32" i="1"/>
  <c r="G27" i="1"/>
  <c r="F27" i="1"/>
  <c r="G23" i="1"/>
  <c r="F23" i="1"/>
  <c r="G19" i="1"/>
  <c r="F19" i="1"/>
  <c r="G15" i="1"/>
  <c r="F15" i="1"/>
  <c r="G11" i="1"/>
  <c r="F11" i="1"/>
  <c r="F7" i="1"/>
  <c r="G7" i="1"/>
  <c r="D24" i="1"/>
  <c r="E24" i="1"/>
  <c r="C24" i="1"/>
  <c r="E22" i="1"/>
  <c r="E18" i="1"/>
  <c r="D48" i="1" l="1"/>
  <c r="E48" i="1"/>
  <c r="G45" i="1"/>
  <c r="F45" i="1"/>
  <c r="C48" i="1"/>
  <c r="F24" i="1"/>
  <c r="G24" i="1"/>
  <c r="F48" i="1" l="1"/>
  <c r="G48" i="1"/>
</calcChain>
</file>

<file path=xl/sharedStrings.xml><?xml version="1.0" encoding="utf-8"?>
<sst xmlns="http://schemas.openxmlformats.org/spreadsheetml/2006/main" count="57" uniqueCount="34">
  <si>
    <t>FUND</t>
  </si>
  <si>
    <t>BUDGET</t>
  </si>
  <si>
    <t>YTD</t>
  </si>
  <si>
    <t>Expenditures</t>
  </si>
  <si>
    <t>Receipts</t>
  </si>
  <si>
    <t>General Fund</t>
  </si>
  <si>
    <t>Personnel</t>
  </si>
  <si>
    <t>Insurance</t>
  </si>
  <si>
    <t>Capital Outlay</t>
  </si>
  <si>
    <t>Street Fund</t>
  </si>
  <si>
    <t>Library Fund</t>
  </si>
  <si>
    <t>Cemetery</t>
  </si>
  <si>
    <t>Perpetual Care</t>
  </si>
  <si>
    <t>TOTAL</t>
  </si>
  <si>
    <t>Enterprise Funds:  Water/Sewer/Sanitation/Technology</t>
  </si>
  <si>
    <t>Water</t>
  </si>
  <si>
    <t>Bond Repayment</t>
  </si>
  <si>
    <t>Sewer</t>
  </si>
  <si>
    <t>Sanitation</t>
  </si>
  <si>
    <t xml:space="preserve">Techology </t>
  </si>
  <si>
    <t>Other</t>
  </si>
  <si>
    <t>Exp</t>
  </si>
  <si>
    <t>LEGAL NOTICE</t>
  </si>
  <si>
    <t>CITY OF EMMETT, IDAHO</t>
  </si>
  <si>
    <t xml:space="preserve">                                                                          Lyleen Jerome, City Clerk/Treasurer</t>
  </si>
  <si>
    <t>%</t>
  </si>
  <si>
    <t>TOTAL ALL FUNDS</t>
  </si>
  <si>
    <t>TOTAL ENTERPRISE FUNDS</t>
  </si>
  <si>
    <t xml:space="preserve">   %</t>
  </si>
  <si>
    <t xml:space="preserve">  Rec</t>
  </si>
  <si>
    <t xml:space="preserve">                   Citizens are invited to inspect the detailed supporting records of the above financial statement.</t>
  </si>
  <si>
    <t xml:space="preserve">                                                                  City of Emmett is an Equal Opportunity Employer</t>
  </si>
  <si>
    <t>ARPA</t>
  </si>
  <si>
    <t>Treasurer Financial Report for Quarter Ending 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</si>
</sst>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0" fontId="2" fillId="0" borderId="0" xfId="0" applyFont="1"/>
    <xf numFmtId="44" fontId="3" fillId="0" borderId="1" xfId="1" applyFont="1" applyBorder="1"/>
    <xf numFmtId="9" fontId="3" fillId="0" borderId="1" xfId="2" applyFont="1" applyBorder="1"/>
    <xf numFmtId="44" fontId="4" fillId="0" borderId="0" xfId="1" applyFont="1"/>
    <xf numFmtId="9" fontId="4" fillId="0" borderId="0" xfId="2" applyFont="1"/>
    <xf numFmtId="44" fontId="4" fillId="0" borderId="0" xfId="1" applyFont="1" applyAlignment="1">
      <alignment horizontal="center"/>
    </xf>
    <xf numFmtId="44" fontId="1" fillId="0" borderId="0" xfId="1" applyFont="1"/>
    <xf numFmtId="44" fontId="1" fillId="0" borderId="0" xfId="1" applyFont="1" applyAlignment="1">
      <alignment horizontal="left"/>
    </xf>
    <xf numFmtId="44" fontId="5" fillId="0" borderId="0" xfId="1" applyFont="1" applyAlignment="1">
      <alignment horizontal="left"/>
    </xf>
    <xf numFmtId="44" fontId="5" fillId="0" borderId="0" xfId="1" applyFont="1" applyAlignment="1">
      <alignment horizontal="center"/>
    </xf>
    <xf numFmtId="44" fontId="5" fillId="0" borderId="0" xfId="1" applyFont="1"/>
    <xf numFmtId="44" fontId="3" fillId="2" borderId="6" xfId="1" applyFont="1" applyFill="1" applyBorder="1" applyAlignment="1">
      <alignment horizontal="center"/>
    </xf>
    <xf numFmtId="44" fontId="3" fillId="2" borderId="7" xfId="1" applyFont="1" applyFill="1" applyBorder="1" applyAlignment="1">
      <alignment horizontal="center"/>
    </xf>
    <xf numFmtId="0" fontId="4" fillId="0" borderId="0" xfId="0" applyFont="1"/>
    <xf numFmtId="44" fontId="4" fillId="2" borderId="9" xfId="1" applyFont="1" applyFill="1" applyBorder="1" applyAlignment="1">
      <alignment horizontal="center"/>
    </xf>
    <xf numFmtId="44" fontId="4" fillId="2" borderId="10" xfId="1" applyFont="1" applyFill="1" applyBorder="1" applyAlignment="1">
      <alignment horizontal="center"/>
    </xf>
    <xf numFmtId="44" fontId="3" fillId="2" borderId="10" xfId="1" applyFont="1" applyFill="1" applyBorder="1" applyAlignment="1">
      <alignment horizontal="center"/>
    </xf>
    <xf numFmtId="44" fontId="3" fillId="0" borderId="2" xfId="1" applyFont="1" applyBorder="1"/>
    <xf numFmtId="9" fontId="3" fillId="0" borderId="2" xfId="2" applyFont="1" applyBorder="1"/>
    <xf numFmtId="44" fontId="3" fillId="2" borderId="3" xfId="1" applyFont="1" applyFill="1" applyBorder="1"/>
    <xf numFmtId="44" fontId="3" fillId="2" borderId="4" xfId="1" applyFont="1" applyFill="1" applyBorder="1"/>
    <xf numFmtId="9" fontId="3" fillId="2" borderId="4" xfId="2" applyFont="1" applyFill="1" applyBorder="1"/>
    <xf numFmtId="9" fontId="3" fillId="2" borderId="5" xfId="2" applyFont="1" applyFill="1" applyBorder="1"/>
    <xf numFmtId="0" fontId="6" fillId="0" borderId="0" xfId="0" applyFont="1"/>
    <xf numFmtId="44" fontId="3" fillId="0" borderId="12" xfId="1" applyFont="1" applyBorder="1"/>
    <xf numFmtId="9" fontId="3" fillId="0" borderId="13" xfId="2" applyFont="1" applyBorder="1"/>
    <xf numFmtId="44" fontId="4" fillId="0" borderId="14" xfId="1" applyFont="1" applyBorder="1"/>
    <xf numFmtId="44" fontId="4" fillId="0" borderId="0" xfId="1" applyFont="1" applyBorder="1"/>
    <xf numFmtId="9" fontId="4" fillId="0" borderId="0" xfId="2" applyFont="1" applyBorder="1"/>
    <xf numFmtId="9" fontId="4" fillId="0" borderId="15" xfId="2" applyFont="1" applyBorder="1"/>
    <xf numFmtId="44" fontId="3" fillId="0" borderId="16" xfId="1" applyFont="1" applyBorder="1"/>
    <xf numFmtId="44" fontId="3" fillId="0" borderId="17" xfId="1" applyFont="1" applyBorder="1"/>
    <xf numFmtId="9" fontId="3" fillId="0" borderId="17" xfId="2" applyFont="1" applyBorder="1"/>
    <xf numFmtId="9" fontId="3" fillId="0" borderId="18" xfId="2" applyFont="1" applyBorder="1"/>
    <xf numFmtId="44" fontId="3" fillId="0" borderId="19" xfId="1" applyFont="1" applyBorder="1"/>
    <xf numFmtId="44" fontId="3" fillId="0" borderId="20" xfId="1" applyFont="1" applyBorder="1"/>
    <xf numFmtId="9" fontId="3" fillId="0" borderId="20" xfId="2" applyFont="1" applyBorder="1"/>
    <xf numFmtId="9" fontId="3" fillId="0" borderId="21" xfId="2" applyFont="1" applyBorder="1"/>
    <xf numFmtId="44" fontId="3" fillId="0" borderId="22" xfId="1" applyFont="1" applyBorder="1"/>
    <xf numFmtId="9" fontId="3" fillId="0" borderId="23" xfId="2" applyFont="1" applyBorder="1"/>
    <xf numFmtId="44" fontId="4" fillId="2" borderId="4" xfId="1" applyFont="1" applyFill="1" applyBorder="1"/>
    <xf numFmtId="9" fontId="4" fillId="2" borderId="4" xfId="2" applyFont="1" applyFill="1" applyBorder="1"/>
    <xf numFmtId="9" fontId="4" fillId="2" borderId="5" xfId="2" applyFont="1" applyFill="1" applyBorder="1"/>
    <xf numFmtId="44" fontId="3" fillId="2" borderId="7" xfId="1" applyFont="1" applyFill="1" applyBorder="1" applyAlignment="1">
      <alignment horizontal="right"/>
    </xf>
    <xf numFmtId="44" fontId="3" fillId="2" borderId="10" xfId="1" applyFont="1" applyFill="1" applyBorder="1" applyAlignment="1">
      <alignment horizontal="right"/>
    </xf>
    <xf numFmtId="44" fontId="3" fillId="2" borderId="8" xfId="1" applyFont="1" applyFill="1" applyBorder="1" applyAlignment="1">
      <alignment horizontal="right"/>
    </xf>
    <xf numFmtId="44" fontId="3" fillId="2" borderId="11" xfId="1" applyFont="1" applyFill="1" applyBorder="1" applyAlignment="1">
      <alignment horizontal="right"/>
    </xf>
    <xf numFmtId="44" fontId="4" fillId="0" borderId="1" xfId="1" applyFont="1" applyBorder="1"/>
    <xf numFmtId="44" fontId="3" fillId="0" borderId="9" xfId="1" applyFont="1" applyFill="1" applyBorder="1"/>
    <xf numFmtId="44" fontId="3" fillId="0" borderId="10" xfId="1" applyFont="1" applyFill="1" applyBorder="1"/>
    <xf numFmtId="9" fontId="3" fillId="0" borderId="10" xfId="2" applyFont="1" applyFill="1" applyBorder="1"/>
    <xf numFmtId="9" fontId="3" fillId="0" borderId="11" xfId="2" applyFont="1" applyFill="1" applyBorder="1"/>
    <xf numFmtId="44" fontId="3" fillId="0" borderId="14" xfId="1" applyFont="1" applyBorder="1"/>
    <xf numFmtId="44" fontId="3" fillId="0" borderId="0" xfId="1" applyFont="1" applyBorder="1"/>
    <xf numFmtId="9" fontId="3" fillId="0" borderId="0" xfId="2" applyFont="1" applyBorder="1"/>
    <xf numFmtId="9" fontId="3" fillId="0" borderId="15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74F6-452A-40F1-871A-5A919D87928B}">
  <sheetPr>
    <pageSetUpPr fitToPage="1"/>
  </sheetPr>
  <dimension ref="A2:H53"/>
  <sheetViews>
    <sheetView tabSelected="1" topLeftCell="A4" zoomScale="140" zoomScaleNormal="140" workbookViewId="0">
      <selection activeCell="E48" sqref="E48"/>
    </sheetView>
  </sheetViews>
  <sheetFormatPr defaultRowHeight="15" x14ac:dyDescent="0.25"/>
  <cols>
    <col min="1" max="1" width="11.85546875" customWidth="1"/>
    <col min="2" max="2" width="14.42578125" customWidth="1"/>
    <col min="3" max="3" width="15.140625" customWidth="1"/>
    <col min="4" max="4" width="14.85546875" customWidth="1"/>
    <col min="5" max="5" width="15" customWidth="1"/>
    <col min="6" max="6" width="8.5703125" customWidth="1"/>
    <col min="7" max="7" width="11" customWidth="1"/>
    <col min="8" max="8" width="9.85546875" customWidth="1"/>
  </cols>
  <sheetData>
    <row r="2" spans="1:8" ht="15.75" x14ac:dyDescent="0.25">
      <c r="A2" s="2" t="s">
        <v>22</v>
      </c>
      <c r="B2" s="2"/>
      <c r="C2" s="2"/>
      <c r="D2" s="2"/>
      <c r="E2" s="25"/>
      <c r="F2" s="25"/>
    </row>
    <row r="3" spans="1:8" ht="15.75" x14ac:dyDescent="0.25">
      <c r="A3" s="2" t="s">
        <v>23</v>
      </c>
      <c r="B3" s="2"/>
      <c r="C3" s="2"/>
      <c r="D3" s="2"/>
      <c r="E3" s="25"/>
      <c r="F3" s="25"/>
    </row>
    <row r="4" spans="1:8" ht="16.5" thickBot="1" x14ac:dyDescent="0.3">
      <c r="A4" s="2" t="s">
        <v>33</v>
      </c>
      <c r="B4" s="2"/>
      <c r="C4" s="2"/>
      <c r="D4" s="2"/>
      <c r="E4" s="25"/>
      <c r="F4" s="25"/>
    </row>
    <row r="5" spans="1:8" s="15" customFormat="1" ht="12.75" x14ac:dyDescent="0.2">
      <c r="A5" s="13" t="s">
        <v>0</v>
      </c>
      <c r="B5" s="14"/>
      <c r="C5" s="14" t="s">
        <v>1</v>
      </c>
      <c r="D5" s="14" t="s">
        <v>2</v>
      </c>
      <c r="E5" s="14" t="s">
        <v>2</v>
      </c>
      <c r="F5" s="45" t="s">
        <v>28</v>
      </c>
      <c r="G5" s="47" t="s">
        <v>25</v>
      </c>
      <c r="H5" s="7"/>
    </row>
    <row r="6" spans="1:8" s="15" customFormat="1" ht="13.5" thickBot="1" x14ac:dyDescent="0.25">
      <c r="A6" s="16"/>
      <c r="B6" s="17"/>
      <c r="C6" s="17"/>
      <c r="D6" s="18" t="s">
        <v>4</v>
      </c>
      <c r="E6" s="18" t="s">
        <v>3</v>
      </c>
      <c r="F6" s="46" t="s">
        <v>29</v>
      </c>
      <c r="G6" s="48" t="s">
        <v>21</v>
      </c>
      <c r="H6" s="7"/>
    </row>
    <row r="7" spans="1:8" s="15" customFormat="1" ht="12.75" x14ac:dyDescent="0.2">
      <c r="A7" s="36" t="s">
        <v>5</v>
      </c>
      <c r="B7" s="37"/>
      <c r="C7" s="37">
        <v>3569200</v>
      </c>
      <c r="D7" s="37">
        <v>2183242.15</v>
      </c>
      <c r="E7" s="37">
        <v>2050244.64</v>
      </c>
      <c r="F7" s="38">
        <f>SUM(D7/C7)</f>
        <v>0.61168949624565727</v>
      </c>
      <c r="G7" s="39">
        <f>SUM(E7/C7)</f>
        <v>0.5744269416115656</v>
      </c>
      <c r="H7" s="5"/>
    </row>
    <row r="8" spans="1:8" s="15" customFormat="1" ht="12.75" x14ac:dyDescent="0.2">
      <c r="A8" s="28"/>
      <c r="B8" s="29" t="s">
        <v>6</v>
      </c>
      <c r="C8" s="29">
        <v>0</v>
      </c>
      <c r="D8" s="29"/>
      <c r="E8" s="29">
        <v>1303105.3700000001</v>
      </c>
      <c r="F8" s="30"/>
      <c r="G8" s="31"/>
      <c r="H8" s="5"/>
    </row>
    <row r="9" spans="1:8" s="15" customFormat="1" ht="12.75" x14ac:dyDescent="0.2">
      <c r="A9" s="28"/>
      <c r="B9" s="29" t="s">
        <v>7</v>
      </c>
      <c r="C9" s="29"/>
      <c r="D9" s="29"/>
      <c r="E9" s="29">
        <v>56257.24</v>
      </c>
      <c r="F9" s="30"/>
      <c r="G9" s="31"/>
      <c r="H9" s="5"/>
    </row>
    <row r="10" spans="1:8" s="15" customFormat="1" ht="12.75" x14ac:dyDescent="0.2">
      <c r="A10" s="28"/>
      <c r="B10" s="29" t="s">
        <v>8</v>
      </c>
      <c r="C10" s="29"/>
      <c r="D10" s="29"/>
      <c r="E10" s="29">
        <f>SUM(E7-E8-E9)</f>
        <v>690882.0299999998</v>
      </c>
      <c r="F10" s="30"/>
      <c r="G10" s="31"/>
      <c r="H10" s="5"/>
    </row>
    <row r="11" spans="1:8" s="15" customFormat="1" ht="12.75" x14ac:dyDescent="0.2">
      <c r="A11" s="26" t="s">
        <v>9</v>
      </c>
      <c r="B11" s="3"/>
      <c r="C11" s="3">
        <v>1054753</v>
      </c>
      <c r="D11" s="3">
        <v>553293.1</v>
      </c>
      <c r="E11" s="3">
        <v>412178.21</v>
      </c>
      <c r="F11" s="4">
        <f>SUM(D11/C11)</f>
        <v>0.52457125033064611</v>
      </c>
      <c r="G11" s="27">
        <f>SUM(E11/C11)</f>
        <v>0.39078173752527845</v>
      </c>
      <c r="H11" s="5"/>
    </row>
    <row r="12" spans="1:8" s="15" customFormat="1" ht="12.75" x14ac:dyDescent="0.2">
      <c r="A12" s="28"/>
      <c r="B12" s="29" t="s">
        <v>6</v>
      </c>
      <c r="C12" s="29"/>
      <c r="D12" s="29"/>
      <c r="E12" s="29">
        <v>126039.49</v>
      </c>
      <c r="F12" s="30"/>
      <c r="G12" s="31"/>
      <c r="H12" s="5"/>
    </row>
    <row r="13" spans="1:8" s="15" customFormat="1" ht="12.75" x14ac:dyDescent="0.2">
      <c r="A13" s="28"/>
      <c r="B13" s="29" t="s">
        <v>7</v>
      </c>
      <c r="C13" s="29"/>
      <c r="D13" s="29"/>
      <c r="E13" s="29">
        <v>6667.76</v>
      </c>
      <c r="F13" s="30"/>
      <c r="G13" s="31"/>
      <c r="H13" s="5"/>
    </row>
    <row r="14" spans="1:8" s="15" customFormat="1" ht="12.75" x14ac:dyDescent="0.2">
      <c r="A14" s="28"/>
      <c r="B14" s="29" t="s">
        <v>8</v>
      </c>
      <c r="C14" s="29">
        <v>0</v>
      </c>
      <c r="D14" s="29"/>
      <c r="E14" s="29">
        <f>SUM(E11-E12-E13)</f>
        <v>279470.96000000002</v>
      </c>
      <c r="F14" s="30"/>
      <c r="G14" s="31"/>
      <c r="H14" s="5"/>
    </row>
    <row r="15" spans="1:8" s="15" customFormat="1" ht="12.75" x14ac:dyDescent="0.2">
      <c r="A15" s="26" t="s">
        <v>10</v>
      </c>
      <c r="B15" s="3"/>
      <c r="C15" s="3">
        <v>342047</v>
      </c>
      <c r="D15" s="3">
        <v>192732.78</v>
      </c>
      <c r="E15" s="3">
        <v>153389.63</v>
      </c>
      <c r="F15" s="4">
        <f>SUM(D15/C15)</f>
        <v>0.5634687045932284</v>
      </c>
      <c r="G15" s="27">
        <f>SUM(E15/C15)</f>
        <v>0.44844606150616728</v>
      </c>
      <c r="H15" s="5"/>
    </row>
    <row r="16" spans="1:8" s="15" customFormat="1" ht="12.75" x14ac:dyDescent="0.2">
      <c r="A16" s="28"/>
      <c r="B16" s="29" t="s">
        <v>6</v>
      </c>
      <c r="C16" s="29"/>
      <c r="D16" s="29"/>
      <c r="E16" s="29">
        <v>112316.98</v>
      </c>
      <c r="F16" s="30"/>
      <c r="G16" s="31"/>
      <c r="H16" s="5"/>
    </row>
    <row r="17" spans="1:8" s="15" customFormat="1" ht="12.75" x14ac:dyDescent="0.2">
      <c r="A17" s="28"/>
      <c r="B17" s="29" t="s">
        <v>7</v>
      </c>
      <c r="C17" s="29"/>
      <c r="D17" s="29"/>
      <c r="E17" s="29">
        <v>6267.68</v>
      </c>
      <c r="F17" s="30"/>
      <c r="G17" s="31"/>
      <c r="H17" s="5"/>
    </row>
    <row r="18" spans="1:8" s="15" customFormat="1" ht="12.75" x14ac:dyDescent="0.2">
      <c r="A18" s="28"/>
      <c r="B18" s="29" t="s">
        <v>8</v>
      </c>
      <c r="C18" s="29"/>
      <c r="D18" s="29"/>
      <c r="E18" s="29">
        <f>SUM(E15-E16-E17)</f>
        <v>34804.970000000008</v>
      </c>
      <c r="F18" s="30"/>
      <c r="G18" s="31"/>
      <c r="H18" s="5"/>
    </row>
    <row r="19" spans="1:8" s="15" customFormat="1" ht="12.75" x14ac:dyDescent="0.2">
      <c r="A19" s="26" t="s">
        <v>11</v>
      </c>
      <c r="B19" s="3"/>
      <c r="C19" s="3">
        <v>143110</v>
      </c>
      <c r="D19" s="3">
        <v>63939.040000000001</v>
      </c>
      <c r="E19" s="3">
        <v>61048.74</v>
      </c>
      <c r="F19" s="4">
        <f>SUM(D19/C19)</f>
        <v>0.44678247501921597</v>
      </c>
      <c r="G19" s="27">
        <f>SUM(E19/C19)</f>
        <v>0.42658612256306339</v>
      </c>
      <c r="H19" s="5"/>
    </row>
    <row r="20" spans="1:8" s="15" customFormat="1" ht="12.75" x14ac:dyDescent="0.2">
      <c r="A20" s="28"/>
      <c r="B20" s="29" t="s">
        <v>6</v>
      </c>
      <c r="C20" s="29"/>
      <c r="D20" s="29"/>
      <c r="E20" s="29">
        <v>47739.360000000001</v>
      </c>
      <c r="F20" s="30"/>
      <c r="G20" s="31"/>
      <c r="H20" s="5"/>
    </row>
    <row r="21" spans="1:8" s="15" customFormat="1" ht="12.75" x14ac:dyDescent="0.2">
      <c r="A21" s="28"/>
      <c r="B21" s="29" t="s">
        <v>7</v>
      </c>
      <c r="C21" s="29"/>
      <c r="D21" s="29"/>
      <c r="E21" s="29">
        <v>2000.32</v>
      </c>
      <c r="F21" s="30"/>
      <c r="G21" s="31"/>
      <c r="H21" s="5"/>
    </row>
    <row r="22" spans="1:8" s="15" customFormat="1" ht="12.75" x14ac:dyDescent="0.2">
      <c r="A22" s="28"/>
      <c r="B22" s="29" t="s">
        <v>8</v>
      </c>
      <c r="C22" s="29"/>
      <c r="D22" s="29"/>
      <c r="E22" s="29">
        <f>SUM(E19-E20-E21)</f>
        <v>11309.059999999998</v>
      </c>
      <c r="F22" s="30"/>
      <c r="G22" s="31"/>
      <c r="H22" s="5"/>
    </row>
    <row r="23" spans="1:8" s="15" customFormat="1" ht="13.5" thickBot="1" x14ac:dyDescent="0.25">
      <c r="A23" s="32" t="s">
        <v>12</v>
      </c>
      <c r="B23" s="33"/>
      <c r="C23" s="33">
        <v>5000</v>
      </c>
      <c r="D23" s="33">
        <v>3823.86</v>
      </c>
      <c r="E23" s="33">
        <v>0</v>
      </c>
      <c r="F23" s="34">
        <f>SUM(D23/C23)</f>
        <v>0.76477200000000001</v>
      </c>
      <c r="G23" s="35">
        <f>SUM(E23/C23)</f>
        <v>0</v>
      </c>
      <c r="H23" s="5"/>
    </row>
    <row r="24" spans="1:8" s="15" customFormat="1" ht="13.5" thickBot="1" x14ac:dyDescent="0.25">
      <c r="A24" s="21" t="s">
        <v>13</v>
      </c>
      <c r="B24" s="22"/>
      <c r="C24" s="22">
        <f>SUM(C7+C11+C15+C19+C23)</f>
        <v>5114110</v>
      </c>
      <c r="D24" s="22">
        <f>SUM(D7+D11+D15+D19+D23)</f>
        <v>2997030.9299999997</v>
      </c>
      <c r="E24" s="22">
        <f>SUM(E7+E11+E15+E19+E23)</f>
        <v>2676861.2200000002</v>
      </c>
      <c r="F24" s="23">
        <f>SUM(D24/C24)</f>
        <v>0.58603176896859854</v>
      </c>
      <c r="G24" s="24">
        <f>SUM(E24/C24)</f>
        <v>0.52342660208716674</v>
      </c>
      <c r="H24" s="5"/>
    </row>
    <row r="25" spans="1:8" s="15" customFormat="1" ht="13.5" thickBot="1" x14ac:dyDescent="0.25">
      <c r="A25" s="5"/>
      <c r="B25" s="5"/>
      <c r="C25" s="5"/>
      <c r="D25" s="5"/>
      <c r="E25" s="5"/>
      <c r="F25" s="6"/>
      <c r="G25" s="6"/>
      <c r="H25" s="5"/>
    </row>
    <row r="26" spans="1:8" s="15" customFormat="1" ht="13.5" thickBot="1" x14ac:dyDescent="0.25">
      <c r="A26" s="21" t="s">
        <v>14</v>
      </c>
      <c r="B26" s="22"/>
      <c r="C26" s="22"/>
      <c r="D26" s="22"/>
      <c r="E26" s="42"/>
      <c r="F26" s="43"/>
      <c r="G26" s="44"/>
      <c r="H26" s="5"/>
    </row>
    <row r="27" spans="1:8" s="15" customFormat="1" ht="12.75" x14ac:dyDescent="0.2">
      <c r="A27" s="40" t="s">
        <v>15</v>
      </c>
      <c r="B27" s="19"/>
      <c r="C27" s="19">
        <v>2140300</v>
      </c>
      <c r="D27" s="19">
        <v>1196066.71</v>
      </c>
      <c r="E27" s="19">
        <v>791279.18</v>
      </c>
      <c r="F27" s="20">
        <f>SUM(D27/C27)</f>
        <v>0.55883133672849594</v>
      </c>
      <c r="G27" s="41">
        <f>SUM(E27/C27)</f>
        <v>0.36970479839274872</v>
      </c>
      <c r="H27" s="5"/>
    </row>
    <row r="28" spans="1:8" s="15" customFormat="1" ht="12.75" x14ac:dyDescent="0.2">
      <c r="A28" s="28"/>
      <c r="B28" s="29" t="s">
        <v>6</v>
      </c>
      <c r="C28" s="29"/>
      <c r="D28" s="29"/>
      <c r="E28" s="29">
        <v>341922.79</v>
      </c>
      <c r="F28" s="30"/>
      <c r="G28" s="31"/>
      <c r="H28" s="5"/>
    </row>
    <row r="29" spans="1:8" s="15" customFormat="1" ht="12.75" x14ac:dyDescent="0.2">
      <c r="A29" s="28"/>
      <c r="B29" s="29" t="s">
        <v>7</v>
      </c>
      <c r="C29" s="29"/>
      <c r="D29" s="29"/>
      <c r="E29" s="29">
        <v>28004.560000000001</v>
      </c>
      <c r="F29" s="30"/>
      <c r="G29" s="31"/>
      <c r="H29" s="5"/>
    </row>
    <row r="30" spans="1:8" s="15" customFormat="1" ht="12.75" x14ac:dyDescent="0.2">
      <c r="A30" s="28"/>
      <c r="B30" s="29" t="s">
        <v>8</v>
      </c>
      <c r="C30" s="29"/>
      <c r="D30" s="29"/>
      <c r="E30" s="29">
        <f>SUM(E27-E28-E29-E31)</f>
        <v>382609.62000000005</v>
      </c>
      <c r="F30" s="30"/>
      <c r="G30" s="31"/>
      <c r="H30" s="5"/>
    </row>
    <row r="31" spans="1:8" s="15" customFormat="1" ht="12.75" x14ac:dyDescent="0.2">
      <c r="A31" s="28"/>
      <c r="B31" s="29" t="s">
        <v>16</v>
      </c>
      <c r="C31" s="29"/>
      <c r="D31" s="29"/>
      <c r="E31" s="29">
        <v>38742.21</v>
      </c>
      <c r="F31" s="30"/>
      <c r="G31" s="31"/>
      <c r="H31" s="5"/>
    </row>
    <row r="32" spans="1:8" s="15" customFormat="1" ht="12.75" x14ac:dyDescent="0.2">
      <c r="A32" s="26" t="s">
        <v>17</v>
      </c>
      <c r="B32" s="3"/>
      <c r="C32" s="3">
        <v>2583800</v>
      </c>
      <c r="D32" s="3">
        <v>1637343.37</v>
      </c>
      <c r="E32" s="3">
        <v>780587.1</v>
      </c>
      <c r="F32" s="4">
        <f>SUM(D32/C32)</f>
        <v>0.63369586268287026</v>
      </c>
      <c r="G32" s="27">
        <f>SUM(E32/C32)</f>
        <v>0.30210817400727608</v>
      </c>
      <c r="H32" s="5"/>
    </row>
    <row r="33" spans="1:8" s="15" customFormat="1" ht="12.75" x14ac:dyDescent="0.2">
      <c r="A33" s="28"/>
      <c r="B33" s="29" t="s">
        <v>6</v>
      </c>
      <c r="C33" s="29"/>
      <c r="D33" s="29"/>
      <c r="E33" s="29">
        <v>323460.08</v>
      </c>
      <c r="F33" s="30"/>
      <c r="G33" s="31"/>
      <c r="H33" s="5"/>
    </row>
    <row r="34" spans="1:8" s="15" customFormat="1" ht="12.75" x14ac:dyDescent="0.2">
      <c r="A34" s="28"/>
      <c r="B34" s="29" t="s">
        <v>7</v>
      </c>
      <c r="C34" s="29"/>
      <c r="D34" s="29"/>
      <c r="E34" s="29">
        <v>37339.4</v>
      </c>
      <c r="F34" s="30"/>
      <c r="G34" s="31"/>
      <c r="H34" s="5"/>
    </row>
    <row r="35" spans="1:8" s="15" customFormat="1" ht="12.75" x14ac:dyDescent="0.2">
      <c r="A35" s="28"/>
      <c r="B35" s="29" t="s">
        <v>8</v>
      </c>
      <c r="C35" s="29"/>
      <c r="D35" s="29"/>
      <c r="E35" s="29">
        <f>SUM(E32-E33-E34-E36)</f>
        <v>311104.25999999995</v>
      </c>
      <c r="F35" s="30"/>
      <c r="G35" s="31"/>
      <c r="H35" s="5"/>
    </row>
    <row r="36" spans="1:8" s="15" customFormat="1" ht="12.75" x14ac:dyDescent="0.2">
      <c r="A36" s="28"/>
      <c r="B36" s="29" t="s">
        <v>16</v>
      </c>
      <c r="C36" s="29"/>
      <c r="D36" s="29"/>
      <c r="E36" s="29">
        <v>108683.36</v>
      </c>
      <c r="F36" s="30"/>
      <c r="G36" s="31"/>
      <c r="H36" s="5"/>
    </row>
    <row r="37" spans="1:8" s="15" customFormat="1" ht="12.75" x14ac:dyDescent="0.2">
      <c r="A37" s="26" t="s">
        <v>18</v>
      </c>
      <c r="B37" s="3"/>
      <c r="C37" s="3">
        <v>787050</v>
      </c>
      <c r="D37" s="3">
        <v>426731.56</v>
      </c>
      <c r="E37" s="3">
        <v>407871.22</v>
      </c>
      <c r="F37" s="4">
        <f>SUM(D37/C37)</f>
        <v>0.54219116955720725</v>
      </c>
      <c r="G37" s="27">
        <f>SUM(E37/C37)</f>
        <v>0.51822783812972484</v>
      </c>
      <c r="H37" s="5"/>
    </row>
    <row r="38" spans="1:8" s="15" customFormat="1" ht="12.75" x14ac:dyDescent="0.2">
      <c r="A38" s="28"/>
      <c r="B38" s="29" t="s">
        <v>6</v>
      </c>
      <c r="C38" s="29"/>
      <c r="D38" s="29"/>
      <c r="E38" s="29">
        <v>33437.18</v>
      </c>
      <c r="F38" s="30"/>
      <c r="G38" s="31"/>
      <c r="H38" s="5"/>
    </row>
    <row r="39" spans="1:8" s="15" customFormat="1" ht="12.75" x14ac:dyDescent="0.2">
      <c r="A39" s="28"/>
      <c r="B39" s="29" t="s">
        <v>7</v>
      </c>
      <c r="C39" s="29"/>
      <c r="D39" s="29"/>
      <c r="E39" s="29">
        <v>400.04</v>
      </c>
      <c r="F39" s="30"/>
      <c r="G39" s="31"/>
      <c r="H39" s="5"/>
    </row>
    <row r="40" spans="1:8" s="15" customFormat="1" ht="12.75" x14ac:dyDescent="0.2">
      <c r="A40" s="28"/>
      <c r="B40" s="29" t="s">
        <v>8</v>
      </c>
      <c r="C40" s="29"/>
      <c r="D40" s="29"/>
      <c r="E40" s="29">
        <f>SUM(E37-E38-E39)</f>
        <v>374034</v>
      </c>
      <c r="F40" s="30"/>
      <c r="G40" s="31"/>
      <c r="H40" s="5"/>
    </row>
    <row r="41" spans="1:8" s="15" customFormat="1" ht="12.75" x14ac:dyDescent="0.2">
      <c r="A41" s="26" t="s">
        <v>19</v>
      </c>
      <c r="B41" s="49"/>
      <c r="C41" s="3">
        <v>101100</v>
      </c>
      <c r="D41" s="3">
        <v>45200.37</v>
      </c>
      <c r="E41" s="3">
        <v>28982.43</v>
      </c>
      <c r="F41" s="4">
        <f>SUM(D41/C41)</f>
        <v>0.44708575667655787</v>
      </c>
      <c r="G41" s="27">
        <f>SUM(E41/C41)</f>
        <v>0.28667091988130566</v>
      </c>
      <c r="H41" s="5"/>
    </row>
    <row r="42" spans="1:8" s="15" customFormat="1" ht="12.75" x14ac:dyDescent="0.2">
      <c r="A42" s="54"/>
      <c r="B42" s="29" t="s">
        <v>6</v>
      </c>
      <c r="C42" s="55"/>
      <c r="D42" s="55"/>
      <c r="E42" s="55">
        <v>6310.02</v>
      </c>
      <c r="F42" s="56"/>
      <c r="G42" s="57"/>
      <c r="H42" s="5"/>
    </row>
    <row r="43" spans="1:8" s="15" customFormat="1" ht="12.75" x14ac:dyDescent="0.2">
      <c r="A43" s="54"/>
      <c r="B43" s="29" t="s">
        <v>7</v>
      </c>
      <c r="C43" s="55"/>
      <c r="D43" s="55"/>
      <c r="E43" s="55">
        <v>0</v>
      </c>
      <c r="F43" s="56"/>
      <c r="G43" s="57"/>
      <c r="H43" s="5"/>
    </row>
    <row r="44" spans="1:8" s="15" customFormat="1" ht="13.5" thickBot="1" x14ac:dyDescent="0.25">
      <c r="A44" s="54"/>
      <c r="B44" s="29" t="s">
        <v>8</v>
      </c>
      <c r="C44" s="55"/>
      <c r="D44" s="55"/>
      <c r="E44" s="55">
        <f>SUM(E41-E42-E43)</f>
        <v>22672.41</v>
      </c>
      <c r="F44" s="56"/>
      <c r="G44" s="57"/>
      <c r="H44" s="5"/>
    </row>
    <row r="45" spans="1:8" s="15" customFormat="1" ht="13.5" thickBot="1" x14ac:dyDescent="0.25">
      <c r="A45" s="21" t="s">
        <v>27</v>
      </c>
      <c r="B45" s="22"/>
      <c r="C45" s="22">
        <f>SUM(C27+C32+C37+C41)</f>
        <v>5612250</v>
      </c>
      <c r="D45" s="22">
        <f>SUM(D27+D32+D37+D41)</f>
        <v>3305342.0100000002</v>
      </c>
      <c r="E45" s="22">
        <f>SUM(E27+E32+E37+E41)</f>
        <v>2008719.93</v>
      </c>
      <c r="F45" s="23">
        <f>SUM(D45/C45)</f>
        <v>0.58895131364426034</v>
      </c>
      <c r="G45" s="24">
        <f>SUM(E45/C45)</f>
        <v>0.35791704396632368</v>
      </c>
      <c r="H45" s="5"/>
    </row>
    <row r="46" spans="1:8" s="15" customFormat="1" ht="13.5" thickBot="1" x14ac:dyDescent="0.25">
      <c r="A46" s="50" t="s">
        <v>32</v>
      </c>
      <c r="B46" s="51"/>
      <c r="C46" s="51">
        <v>0</v>
      </c>
      <c r="D46" s="51">
        <v>21081.78</v>
      </c>
      <c r="E46" s="51">
        <v>0</v>
      </c>
      <c r="F46" s="52"/>
      <c r="G46" s="53"/>
      <c r="H46" s="5"/>
    </row>
    <row r="47" spans="1:8" s="15" customFormat="1" ht="13.5" thickBot="1" x14ac:dyDescent="0.25">
      <c r="A47" s="32" t="s">
        <v>20</v>
      </c>
      <c r="B47" s="33"/>
      <c r="C47" s="33">
        <v>15500</v>
      </c>
      <c r="D47" s="33">
        <v>104940.75</v>
      </c>
      <c r="E47" s="33">
        <v>12006.25</v>
      </c>
      <c r="F47" s="34"/>
      <c r="G47" s="35"/>
      <c r="H47" s="5"/>
    </row>
    <row r="48" spans="1:8" s="15" customFormat="1" ht="13.5" thickBot="1" x14ac:dyDescent="0.25">
      <c r="A48" s="21" t="s">
        <v>26</v>
      </c>
      <c r="B48" s="22"/>
      <c r="C48" s="22">
        <f>SUM(C45+C24+C47)</f>
        <v>10741860</v>
      </c>
      <c r="D48" s="22">
        <f>SUM(D45+D24+D46+D47)</f>
        <v>6428395.4699999997</v>
      </c>
      <c r="E48" s="22">
        <f>SUM(E45+E24+E46+E47)</f>
        <v>4697587.4000000004</v>
      </c>
      <c r="F48" s="23">
        <f>SUM(D48/C48)</f>
        <v>0.59844342320603694</v>
      </c>
      <c r="G48" s="24">
        <f>SUM(E48/C48)</f>
        <v>0.43731601417259214</v>
      </c>
      <c r="H48" s="5"/>
    </row>
    <row r="49" spans="1:8" s="15" customFormat="1" ht="12.75" x14ac:dyDescent="0.2">
      <c r="A49" s="10" t="s">
        <v>30</v>
      </c>
      <c r="B49" s="10"/>
      <c r="C49" s="10"/>
      <c r="D49" s="10"/>
      <c r="E49" s="11"/>
      <c r="F49" s="11"/>
      <c r="G49" s="12"/>
    </row>
    <row r="50" spans="1:8" s="15" customFormat="1" ht="12.75" x14ac:dyDescent="0.2">
      <c r="A50" s="10" t="s">
        <v>31</v>
      </c>
      <c r="C50" s="10"/>
      <c r="D50" s="10"/>
      <c r="E50" s="10"/>
      <c r="F50" s="10"/>
      <c r="G50" s="12"/>
    </row>
    <row r="51" spans="1:8" s="15" customFormat="1" ht="12.75" x14ac:dyDescent="0.2">
      <c r="A51" s="10" t="s">
        <v>24</v>
      </c>
      <c r="B51" s="10"/>
      <c r="C51" s="10"/>
      <c r="D51" s="10"/>
      <c r="E51" s="11"/>
      <c r="F51" s="11"/>
      <c r="G51" s="12"/>
    </row>
    <row r="52" spans="1:8" x14ac:dyDescent="0.25">
      <c r="A52" s="9"/>
      <c r="B52" s="9"/>
      <c r="C52" s="9"/>
      <c r="D52" s="9"/>
      <c r="E52" s="9"/>
      <c r="F52" s="8"/>
      <c r="G52" s="8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Lyleen Jerome</dc:creator>
  <cp:lastModifiedBy>Lyleen Jerome</cp:lastModifiedBy>
  <cp:lastPrinted>2025-01-23T22:01:34Z</cp:lastPrinted>
  <dcterms:created xsi:type="dcterms:W3CDTF">2020-04-21T20:57:38Z</dcterms:created>
  <dcterms:modified xsi:type="dcterms:W3CDTF">2025-04-17T20:25:22Z</dcterms:modified>
</cp:coreProperties>
</file>